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25 від 21.08.2025\"/>
    </mc:Choice>
  </mc:AlternateContent>
  <xr:revisionPtr revIDLastSave="0" documentId="13_ncr:1_{A6D4F090-094D-4286-89AF-2C94F129FE56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5" i="1" l="1"/>
  <c r="O113" i="1"/>
  <c r="O112" i="1"/>
  <c r="O94" i="1"/>
  <c r="O93" i="1"/>
  <c r="O89" i="1"/>
  <c r="O87" i="1"/>
  <c r="O86" i="1"/>
  <c r="O85" i="1"/>
  <c r="O76" i="1"/>
  <c r="O75" i="1"/>
  <c r="O65" i="1"/>
  <c r="O63" i="1"/>
  <c r="O62" i="1"/>
  <c r="O60" i="1"/>
  <c r="L44" i="1"/>
  <c r="L43" i="1"/>
  <c r="R89" i="1" l="1"/>
  <c r="O111" i="1" l="1"/>
  <c r="O110" i="1"/>
  <c r="O74" i="1"/>
  <c r="O73" i="1"/>
  <c r="O66" i="1" l="1"/>
  <c r="R73" i="1" l="1"/>
  <c r="R66" i="1" l="1"/>
  <c r="R94" i="1" l="1"/>
  <c r="R93" i="1" l="1"/>
  <c r="R88" i="1"/>
  <c r="R65" i="1"/>
  <c r="R110" i="1" l="1"/>
  <c r="R87" i="1" l="1"/>
  <c r="R62" i="1"/>
  <c r="O61" i="1"/>
  <c r="O100" i="1" l="1"/>
  <c r="R100" i="1" s="1"/>
  <c r="R86" i="1"/>
  <c r="O69" i="1"/>
  <c r="R69" i="1" s="1"/>
  <c r="R61" i="1"/>
  <c r="R115" i="1"/>
  <c r="R74" i="1" l="1"/>
  <c r="N43" i="1"/>
  <c r="O68" i="1"/>
  <c r="R75" i="1"/>
  <c r="R76" i="1"/>
  <c r="R112" i="1"/>
  <c r="R113" i="1"/>
  <c r="O77" i="1"/>
  <c r="R77" i="1" s="1"/>
  <c r="R68" i="1" l="1"/>
  <c r="R60" i="1"/>
  <c r="O99" i="1" l="1"/>
  <c r="R99" i="1" s="1"/>
  <c r="R85" i="1"/>
  <c r="L45" i="1"/>
  <c r="N44" i="1"/>
  <c r="N45" i="1" l="1"/>
  <c r="O51" i="1"/>
  <c r="O52" i="1" l="1"/>
  <c r="R52" i="1" s="1"/>
  <c r="R51" i="1"/>
  <c r="R111" i="1" l="1"/>
  <c r="O70" i="1" l="1"/>
  <c r="R70" i="1" l="1"/>
  <c r="R63" i="1"/>
  <c r="O101" i="1" l="1"/>
  <c r="R101" i="1" s="1"/>
</calcChain>
</file>

<file path=xl/sharedStrings.xml><?xml version="1.0" encoding="utf-8"?>
<sst xmlns="http://schemas.openxmlformats.org/spreadsheetml/2006/main" count="245" uniqueCount="130">
  <si>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</si>
  <si>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</si>
  <si>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</si>
  <si>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</si>
  <si>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</si>
  <si>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</si>
  <si>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</si>
  <si>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</si>
  <si>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</si>
  <si>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</si>
  <si>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</si>
  <si>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</si>
  <si>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</si>
  <si>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</si>
  <si>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</si>
  <si>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</si>
  <si>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</si>
  <si>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</si>
  <si>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</si>
  <si>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</si>
  <si>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</si>
  <si>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</si>
  <si>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</si>
  <si>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</si>
  <si>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</si>
  <si>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</si>
  <si>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</si>
  <si>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</si>
  <si>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</si>
  <si>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</si>
  <si>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</si>
  <si>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</si>
  <si>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</si>
  <si>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</si>
  <si>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</si>
  <si>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</si>
  <si>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</si>
  <si>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</si>
  <si>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</si>
  <si>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</si>
  <si>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</si>
  <si>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</si>
  <si>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</si>
  <si>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</si>
  <si>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</si>
  <si>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</si>
  <si>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</si>
  <si>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</si>
  <si>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</si>
  <si>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</si>
  <si>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</si>
  <si>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</si>
  <si>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</si>
  <si>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</si>
  <si>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</si>
  <si>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</si>
  <si>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</si>
  <si>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</si>
  <si>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</si>
  <si>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</si>
  <si>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</si>
  <si>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</si>
  <si>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</si>
  <si>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</si>
  <si>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</si>
  <si>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</si>
  <si>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</si>
  <si>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</si>
  <si>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</si>
  <si>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</si>
  <si>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</si>
  <si>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</si>
  <si>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</si>
  <si>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</si>
  <si>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</si>
  <si>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</si>
  <si>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</si>
  <si>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</si>
  <si>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</si>
  <si>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</si>
  <si>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</si>
  <si>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</si>
  <si>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</si>
  <si>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</si>
  <si>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</si>
  <si>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</si>
  <si>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</si>
  <si>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</si>
  <si>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</si>
  <si>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</si>
  <si>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</si>
  <si>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</si>
  <si>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</si>
  <si>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</si>
  <si>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</si>
  <si>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</si>
  <si>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</si>
  <si>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</si>
  <si>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</si>
  <si>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</si>
  <si>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</si>
  <si>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</si>
  <si>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</si>
  <si>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</si>
  <si>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</si>
  <si>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</si>
  <si>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</si>
  <si>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</si>
  <si>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</si>
  <si>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</si>
  <si>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</si>
  <si>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</si>
  <si>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</si>
  <si>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</si>
  <si>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ПКД, предпроєктні розрахунки</t>
  </si>
  <si>
    <t>Середні витрати на 1 кв.м будівництва об"єкта</t>
  </si>
  <si>
    <t>Рішення Вінницької міської ради від 22.12.2023 №2009 "Про бюджет Вінницької міської територіальної громади на 2024 рік", зі змінами</t>
  </si>
  <si>
    <t>"_____"_________________</t>
  </si>
  <si>
    <t xml:space="preserve">Директор департаменту фінансів міської ради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</si>
  <si>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</si>
  <si>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</si>
  <si>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</si>
  <si>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</si>
  <si>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Програма економічного і соціального розвитку Вінницької міської теириторіальної громади на 2025 рік</t>
  </si>
  <si>
    <t xml:space="preserve"> </t>
  </si>
  <si>
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 зі змінами).         </t>
  </si>
  <si>
    <t>Рішення Вінницької міської ради від 20.12.2024 №2621 "Про бюджет Вінницької міської територіальної громади на 2025 рік" зі змінами</t>
  </si>
  <si>
    <t>Рішення Вінницької міської ради від 20.12.2024 №2621 "Про бюджет Вінницької міської територіальної громади на 2025 рік", зі змінами</t>
  </si>
  <si>
    <t>Обсяг бюджетних призначень/бюджетних асигнувань  -   142 920 204,0 гривень, у тому числі загального фонду -  0 гривень та спеціального фонду - 142 920 204,0 гривень</t>
  </si>
  <si>
    <t xml:space="preserve"> _______21 серпня______  2025   року №__25___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</si>
</sst>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3" x14ac:knownFonts="1">
    <font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0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9" fillId="0" borderId="0" xfId="0" applyNumberFormat="1" applyFont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167" fontId="9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9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9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9" fillId="3" borderId="19" xfId="0" applyNumberFormat="1" applyFont="1" applyFill="1" applyBorder="1" applyAlignment="1">
      <alignment horizontal="right" vertical="center" wrapText="1"/>
    </xf>
    <xf numFmtId="3" fontId="9" fillId="3" borderId="1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9" fillId="3" borderId="20" xfId="0" applyNumberFormat="1" applyFont="1" applyFill="1" applyBorder="1" applyAlignment="1">
      <alignment horizontal="center"/>
    </xf>
    <xf numFmtId="0" fontId="9" fillId="3" borderId="21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168" fontId="3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24" xfId="0" applyFont="1" applyFill="1" applyBorder="1" applyAlignment="1">
      <alignment horizontal="center" vertical="top"/>
    </xf>
    <xf numFmtId="0" fontId="0" fillId="3" borderId="0" xfId="0" applyFont="1" applyFill="1" applyAlignment="1">
      <alignment horizontal="center"/>
    </xf>
    <xf numFmtId="0" fontId="11" fillId="3" borderId="3" xfId="0" applyNumberFormat="1" applyFont="1" applyFill="1" applyBorder="1" applyAlignment="1">
      <alignment horizontal="left"/>
    </xf>
    <xf numFmtId="0" fontId="0" fillId="3" borderId="0" xfId="0" applyNumberFormat="1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1300_&#1085;&#1072;%2007.08.2025%20&#1088;&#1110;&#1082;%20-%20&#1074;&#1080;&#1082;&#1086;&#108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21_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1_2025\&#1044;&#1086;&#1074;&#1110;&#1076;&#1082;&#1072;%20&#1087;&#1086;%201517321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72304942</v>
          </cell>
        </row>
        <row r="11">
          <cell r="F11">
            <v>3222.7000000000003</v>
          </cell>
        </row>
        <row r="13">
          <cell r="F13">
            <v>217516210</v>
          </cell>
        </row>
        <row r="17">
          <cell r="F17">
            <v>6</v>
          </cell>
        </row>
        <row r="27">
          <cell r="F27">
            <v>31.732284637544939</v>
          </cell>
        </row>
        <row r="28">
          <cell r="F28">
            <v>64.973458709123321</v>
          </cell>
        </row>
        <row r="32">
          <cell r="F32">
            <v>69815262</v>
          </cell>
        </row>
        <row r="33">
          <cell r="F33">
            <v>800000</v>
          </cell>
        </row>
        <row r="34">
          <cell r="F34">
            <v>22774.86</v>
          </cell>
        </row>
        <row r="36">
          <cell r="F36">
            <v>266126519</v>
          </cell>
        </row>
        <row r="40">
          <cell r="F40">
            <v>4</v>
          </cell>
        </row>
        <row r="41">
          <cell r="F41">
            <v>1</v>
          </cell>
        </row>
        <row r="49">
          <cell r="F49">
            <v>5.9109134892340434</v>
          </cell>
        </row>
        <row r="50">
          <cell r="F50">
            <v>32.144774835460879</v>
          </cell>
        </row>
        <row r="51">
          <cell r="F5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8">
          <cell r="F18">
            <v>0</v>
          </cell>
        </row>
        <row r="29">
          <cell r="F29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9">
          <cell r="F9">
            <v>96104942</v>
          </cell>
        </row>
        <row r="25">
          <cell r="F25">
            <v>60</v>
          </cell>
        </row>
        <row r="26">
          <cell r="F26">
            <v>40.269084938224452</v>
          </cell>
        </row>
        <row r="47">
          <cell r="F47">
            <v>12.5</v>
          </cell>
        </row>
        <row r="48">
          <cell r="F48">
            <v>35.527312206711898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32"/>
  <sheetViews>
    <sheetView tabSelected="1" view="pageBreakPreview" zoomScale="102" zoomScaleNormal="100" zoomScaleSheetLayoutView="102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8" t="s">
        <v>0</v>
      </c>
      <c r="O1" s="38"/>
      <c r="P1" s="38"/>
      <c r="Q1" s="38"/>
      <c r="R1" s="38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8" t="s">
        <v>1</v>
      </c>
      <c r="O2" s="38"/>
      <c r="P2" s="38"/>
      <c r="Q2" s="38"/>
      <c r="R2" s="38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9" t="s">
        <v>2</v>
      </c>
      <c r="O3" s="39"/>
      <c r="P3" s="39"/>
      <c r="Q3" s="39"/>
      <c r="R3" s="39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40" t="s">
        <v>3</v>
      </c>
      <c r="N5" s="40"/>
      <c r="O5" s="40"/>
      <c r="P5" s="40"/>
      <c r="Q5" s="40"/>
      <c r="R5" s="40"/>
      <c r="S5" s="40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 t="s">
        <v>102</v>
      </c>
      <c r="M6" s="28"/>
      <c r="N6" s="28"/>
      <c r="O6" s="28"/>
      <c r="P6" s="28"/>
      <c r="Q6" s="28"/>
      <c r="R6" s="28"/>
      <c r="S6" s="28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3" t="s">
        <v>101</v>
      </c>
      <c r="M7" s="43"/>
      <c r="N7" s="43"/>
      <c r="O7" s="43"/>
      <c r="P7" s="43"/>
      <c r="Q7" s="43"/>
      <c r="R7" s="43"/>
      <c r="S7" s="1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 t="s">
        <v>129</v>
      </c>
      <c r="M8" s="13"/>
      <c r="N8" s="13"/>
      <c r="O8" s="13"/>
      <c r="P8" s="13"/>
      <c r="Q8" s="14"/>
      <c r="R8" s="14"/>
      <c r="S8" s="12"/>
    </row>
    <row r="9" spans="1:19" ht="11.2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</row>
    <row r="10" spans="1:19" ht="15.75" customHeight="1" x14ac:dyDescent="0.25">
      <c r="A10" s="41" t="s">
        <v>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15"/>
    </row>
    <row r="11" spans="1:19" ht="15.75" customHeight="1" x14ac:dyDescent="0.2">
      <c r="A11" s="42" t="s">
        <v>122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15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1.25" customHeight="1" x14ac:dyDescent="0.2">
      <c r="A13" s="16" t="s">
        <v>5</v>
      </c>
      <c r="B13" s="44">
        <v>1500000</v>
      </c>
      <c r="C13" s="44"/>
      <c r="D13" s="15"/>
      <c r="E13" s="45" t="s">
        <v>6</v>
      </c>
      <c r="F13" s="45"/>
      <c r="G13" s="45"/>
      <c r="H13" s="45"/>
      <c r="I13" s="45"/>
      <c r="J13" s="45"/>
      <c r="K13" s="45"/>
      <c r="L13" s="45"/>
      <c r="M13" s="45"/>
      <c r="N13" s="15"/>
      <c r="O13" s="15"/>
      <c r="P13" s="46">
        <v>3084204</v>
      </c>
      <c r="Q13" s="46"/>
      <c r="R13" s="46"/>
      <c r="S13" s="15"/>
    </row>
    <row r="14" spans="1:19" s="1" customFormat="1" ht="53.25" customHeight="1" x14ac:dyDescent="0.2">
      <c r="A14" s="17" t="s">
        <v>7</v>
      </c>
      <c r="B14" s="47" t="s">
        <v>8</v>
      </c>
      <c r="C14" s="47"/>
      <c r="D14" s="10"/>
      <c r="E14" s="48" t="s">
        <v>9</v>
      </c>
      <c r="F14" s="48"/>
      <c r="G14" s="48"/>
      <c r="H14" s="48"/>
      <c r="I14" s="48"/>
      <c r="J14" s="48"/>
      <c r="K14" s="48"/>
      <c r="L14" s="48"/>
      <c r="M14" s="48"/>
      <c r="N14" s="10"/>
      <c r="O14" s="10"/>
      <c r="P14" s="48" t="s">
        <v>10</v>
      </c>
      <c r="Q14" s="48"/>
      <c r="R14" s="48"/>
      <c r="S14" s="10"/>
    </row>
    <row r="15" spans="1:19" ht="11.25" customHeight="1" x14ac:dyDescent="0.2">
      <c r="A15" s="16" t="s">
        <v>11</v>
      </c>
      <c r="B15" s="44">
        <v>1510000</v>
      </c>
      <c r="C15" s="44"/>
      <c r="D15" s="15"/>
      <c r="E15" s="45" t="s">
        <v>6</v>
      </c>
      <c r="F15" s="45"/>
      <c r="G15" s="45"/>
      <c r="H15" s="45"/>
      <c r="I15" s="45"/>
      <c r="J15" s="45"/>
      <c r="K15" s="45"/>
      <c r="L15" s="45"/>
      <c r="M15" s="45"/>
      <c r="N15" s="15"/>
      <c r="O15" s="15"/>
      <c r="P15" s="46">
        <v>3084204</v>
      </c>
      <c r="Q15" s="46"/>
      <c r="R15" s="46"/>
      <c r="S15" s="15"/>
    </row>
    <row r="16" spans="1:19" s="1" customFormat="1" ht="51" customHeight="1" x14ac:dyDescent="0.2">
      <c r="A16" s="17" t="s">
        <v>7</v>
      </c>
      <c r="B16" s="47" t="s">
        <v>8</v>
      </c>
      <c r="C16" s="47"/>
      <c r="D16" s="10"/>
      <c r="E16" s="48" t="s">
        <v>12</v>
      </c>
      <c r="F16" s="48"/>
      <c r="G16" s="48"/>
      <c r="H16" s="48"/>
      <c r="I16" s="48"/>
      <c r="J16" s="48"/>
      <c r="K16" s="48"/>
      <c r="L16" s="48"/>
      <c r="M16" s="48"/>
      <c r="N16" s="10"/>
      <c r="O16" s="10"/>
      <c r="P16" s="48" t="s">
        <v>10</v>
      </c>
      <c r="Q16" s="48"/>
      <c r="R16" s="48"/>
      <c r="S16" s="10"/>
    </row>
    <row r="17" spans="1:19" ht="11.25" customHeight="1" x14ac:dyDescent="0.2">
      <c r="A17" s="16" t="s">
        <v>13</v>
      </c>
      <c r="B17" s="49">
        <v>1511300</v>
      </c>
      <c r="C17" s="49"/>
      <c r="D17" s="15"/>
      <c r="E17" s="50">
        <v>1300</v>
      </c>
      <c r="F17" s="50"/>
      <c r="G17" s="15"/>
      <c r="H17" s="51">
        <v>990</v>
      </c>
      <c r="I17" s="51"/>
      <c r="J17" s="15"/>
      <c r="K17" s="52" t="s">
        <v>14</v>
      </c>
      <c r="L17" s="52"/>
      <c r="M17" s="52"/>
      <c r="N17" s="52"/>
      <c r="O17" s="15"/>
      <c r="P17" s="53">
        <v>253600000</v>
      </c>
      <c r="Q17" s="53"/>
      <c r="R17" s="53"/>
      <c r="S17" s="15"/>
    </row>
    <row r="18" spans="1:19" s="1" customFormat="1" ht="54.75" customHeight="1" x14ac:dyDescent="0.2">
      <c r="A18" s="36" t="s">
        <v>7</v>
      </c>
      <c r="B18" s="47" t="s">
        <v>8</v>
      </c>
      <c r="C18" s="47"/>
      <c r="D18" s="10"/>
      <c r="E18" s="54" t="s">
        <v>15</v>
      </c>
      <c r="F18" s="54"/>
      <c r="G18" s="10"/>
      <c r="H18" s="54" t="s">
        <v>16</v>
      </c>
      <c r="I18" s="54"/>
      <c r="J18" s="10"/>
      <c r="K18" s="54" t="s">
        <v>17</v>
      </c>
      <c r="L18" s="54"/>
      <c r="M18" s="54"/>
      <c r="N18" s="54"/>
      <c r="O18" s="10"/>
      <c r="P18" s="48" t="s">
        <v>18</v>
      </c>
      <c r="Q18" s="48"/>
      <c r="R18" s="48"/>
      <c r="S18" s="10"/>
    </row>
    <row r="19" spans="1:19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1.25" customHeight="1" x14ac:dyDescent="0.2">
      <c r="A20" s="16" t="s">
        <v>19</v>
      </c>
      <c r="B20" s="55" t="s">
        <v>128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15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18" t="s">
        <v>20</v>
      </c>
      <c r="B22" s="56" t="s">
        <v>21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15"/>
    </row>
    <row r="23" spans="1:19" ht="102.75" customHeight="1" x14ac:dyDescent="0.2">
      <c r="A23" s="15"/>
      <c r="B23" s="57" t="s">
        <v>125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15"/>
    </row>
    <row r="24" spans="1:19" ht="11.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1.25" customHeight="1" thickBot="1" x14ac:dyDescent="0.25">
      <c r="A25" s="16" t="s">
        <v>22</v>
      </c>
      <c r="B25" s="58" t="s">
        <v>23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15"/>
    </row>
    <row r="26" spans="1:19" ht="11.25" customHeight="1" thickBot="1" x14ac:dyDescent="0.25">
      <c r="A26" s="59" t="s">
        <v>24</v>
      </c>
      <c r="B26" s="59"/>
      <c r="C26" s="60" t="s">
        <v>25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15"/>
    </row>
    <row r="27" spans="1:19" s="2" customFormat="1" ht="19.5" customHeight="1" x14ac:dyDescent="0.2">
      <c r="A27" s="61">
        <v>1</v>
      </c>
      <c r="B27" s="61"/>
      <c r="C27" s="62" t="s">
        <v>103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35"/>
    </row>
    <row r="28" spans="1:19" s="3" customFormat="1" ht="11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3" customFormat="1" ht="11.25" customHeight="1" x14ac:dyDescent="0.2">
      <c r="A29" s="37" t="s">
        <v>26</v>
      </c>
      <c r="B29" s="63" t="s">
        <v>27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19"/>
    </row>
    <row r="30" spans="1:19" s="3" customFormat="1" ht="11.25" customHeight="1" x14ac:dyDescent="0.2">
      <c r="A30" s="35"/>
      <c r="B30" s="64" t="s">
        <v>28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19"/>
    </row>
    <row r="31" spans="1:19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1.25" customHeight="1" x14ac:dyDescent="0.2">
      <c r="A32" s="16" t="s">
        <v>29</v>
      </c>
      <c r="B32" s="58" t="s">
        <v>30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15"/>
    </row>
    <row r="33" spans="1:19" s="1" customFormat="1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1.25" customHeight="1" x14ac:dyDescent="0.2">
      <c r="A34" s="59" t="s">
        <v>24</v>
      </c>
      <c r="B34" s="59"/>
      <c r="C34" s="60" t="s">
        <v>31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15"/>
    </row>
    <row r="35" spans="1:19" s="2" customFormat="1" ht="15" customHeight="1" x14ac:dyDescent="0.2">
      <c r="A35" s="65">
        <v>1</v>
      </c>
      <c r="B35" s="65"/>
      <c r="C35" s="62" t="s">
        <v>32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35"/>
    </row>
    <row r="36" spans="1:19" s="2" customFormat="1" ht="14.25" customHeight="1" x14ac:dyDescent="0.2">
      <c r="A36" s="65">
        <v>2</v>
      </c>
      <c r="B36" s="65"/>
      <c r="C36" s="62" t="s">
        <v>33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35"/>
    </row>
    <row r="37" spans="1:19" s="3" customFormat="1" ht="5.25" customHeight="1" x14ac:dyDescent="0.2">
      <c r="A37" s="33"/>
      <c r="B37" s="33"/>
      <c r="C37" s="33"/>
      <c r="D37" s="33"/>
      <c r="E37" s="33"/>
      <c r="F37" s="33"/>
      <c r="G37" s="33"/>
      <c r="H37" s="20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19"/>
    </row>
    <row r="38" spans="1:19" s="3" customFormat="1" ht="11.25" customHeight="1" x14ac:dyDescent="0.2">
      <c r="A38" s="34" t="s">
        <v>34</v>
      </c>
      <c r="B38" s="55" t="s">
        <v>35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34"/>
      <c r="O38" s="34" t="s">
        <v>36</v>
      </c>
      <c r="P38" s="66"/>
      <c r="Q38" s="66"/>
      <c r="R38" s="33"/>
      <c r="S38" s="19"/>
    </row>
    <row r="39" spans="1:19" s="3" customFormat="1" ht="3.7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19"/>
    </row>
    <row r="40" spans="1:19" s="3" customFormat="1" ht="11.25" customHeight="1" x14ac:dyDescent="0.2">
      <c r="A40" s="68" t="s">
        <v>24</v>
      </c>
      <c r="B40" s="68"/>
      <c r="C40" s="71" t="s">
        <v>35</v>
      </c>
      <c r="D40" s="71"/>
      <c r="E40" s="71"/>
      <c r="F40" s="71"/>
      <c r="G40" s="71"/>
      <c r="H40" s="71"/>
      <c r="I40" s="71"/>
      <c r="J40" s="71" t="s">
        <v>37</v>
      </c>
      <c r="K40" s="71"/>
      <c r="L40" s="74" t="s">
        <v>38</v>
      </c>
      <c r="M40" s="74"/>
      <c r="N40" s="77" t="s">
        <v>39</v>
      </c>
      <c r="O40" s="77"/>
      <c r="P40" s="80"/>
      <c r="Q40" s="80"/>
      <c r="R40" s="80"/>
      <c r="S40" s="19"/>
    </row>
    <row r="41" spans="1:19" s="3" customFormat="1" ht="11.25" customHeight="1" x14ac:dyDescent="0.2">
      <c r="A41" s="69"/>
      <c r="B41" s="70"/>
      <c r="C41" s="72"/>
      <c r="D41" s="73"/>
      <c r="E41" s="73"/>
      <c r="F41" s="73"/>
      <c r="G41" s="73"/>
      <c r="H41" s="73"/>
      <c r="I41" s="73"/>
      <c r="J41" s="72"/>
      <c r="K41" s="73"/>
      <c r="L41" s="75"/>
      <c r="M41" s="76"/>
      <c r="N41" s="78"/>
      <c r="O41" s="79"/>
      <c r="P41" s="80"/>
      <c r="Q41" s="80"/>
      <c r="R41" s="80"/>
      <c r="S41" s="19"/>
    </row>
    <row r="42" spans="1:19" s="3" customFormat="1" ht="10.5" customHeight="1" thickBot="1" x14ac:dyDescent="0.25">
      <c r="A42" s="81">
        <v>1</v>
      </c>
      <c r="B42" s="81"/>
      <c r="C42" s="82">
        <v>2</v>
      </c>
      <c r="D42" s="82"/>
      <c r="E42" s="82"/>
      <c r="F42" s="82"/>
      <c r="G42" s="82"/>
      <c r="H42" s="82"/>
      <c r="I42" s="82"/>
      <c r="J42" s="83">
        <v>3</v>
      </c>
      <c r="K42" s="83"/>
      <c r="L42" s="83">
        <v>4</v>
      </c>
      <c r="M42" s="83"/>
      <c r="N42" s="84">
        <v>5</v>
      </c>
      <c r="O42" s="84"/>
      <c r="P42" s="85"/>
      <c r="Q42" s="85"/>
      <c r="R42" s="85"/>
      <c r="S42" s="19"/>
    </row>
    <row r="43" spans="1:19" s="3" customFormat="1" ht="13.5" customHeight="1" x14ac:dyDescent="0.2">
      <c r="A43" s="86">
        <v>1</v>
      </c>
      <c r="B43" s="86"/>
      <c r="C43" s="87" t="s">
        <v>40</v>
      </c>
      <c r="D43" s="87"/>
      <c r="E43" s="87"/>
      <c r="F43" s="87"/>
      <c r="G43" s="87"/>
      <c r="H43" s="87"/>
      <c r="I43" s="87"/>
      <c r="J43" s="88"/>
      <c r="K43" s="88"/>
      <c r="L43" s="89">
        <f>[1]показники!$F$9</f>
        <v>72304942</v>
      </c>
      <c r="M43" s="89"/>
      <c r="N43" s="89">
        <f>L43</f>
        <v>72304942</v>
      </c>
      <c r="O43" s="89"/>
      <c r="P43" s="90"/>
      <c r="Q43" s="90"/>
      <c r="R43" s="90"/>
      <c r="S43" s="19"/>
    </row>
    <row r="44" spans="1:19" s="3" customFormat="1" ht="13.5" customHeight="1" x14ac:dyDescent="0.2">
      <c r="A44" s="86">
        <v>2</v>
      </c>
      <c r="B44" s="86"/>
      <c r="C44" s="87" t="s">
        <v>105</v>
      </c>
      <c r="D44" s="87"/>
      <c r="E44" s="87"/>
      <c r="F44" s="87"/>
      <c r="G44" s="87"/>
      <c r="H44" s="87"/>
      <c r="I44" s="87"/>
      <c r="J44" s="88"/>
      <c r="K44" s="88"/>
      <c r="L44" s="89">
        <f>[1]показники!$F$32+[1]показники!$F$33</f>
        <v>70615262</v>
      </c>
      <c r="M44" s="89"/>
      <c r="N44" s="89">
        <f>L44</f>
        <v>70615262</v>
      </c>
      <c r="O44" s="89"/>
      <c r="P44" s="90"/>
      <c r="Q44" s="90"/>
      <c r="R44" s="90"/>
      <c r="S44" s="33"/>
    </row>
    <row r="45" spans="1:19" s="3" customFormat="1" ht="15" customHeight="1" x14ac:dyDescent="0.2">
      <c r="A45" s="91" t="s">
        <v>39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2">
        <f>L44+L43</f>
        <v>142920204</v>
      </c>
      <c r="M45" s="92"/>
      <c r="N45" s="93">
        <f>L45</f>
        <v>142920204</v>
      </c>
      <c r="O45" s="93"/>
      <c r="P45" s="94"/>
      <c r="Q45" s="94"/>
      <c r="R45" s="94"/>
      <c r="S45" s="33"/>
    </row>
    <row r="46" spans="1:19" s="3" customFormat="1" ht="2.25" customHeight="1" x14ac:dyDescent="0.2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33"/>
      <c r="S46" s="33"/>
    </row>
    <row r="47" spans="1:19" s="3" customFormat="1" ht="11.25" customHeight="1" x14ac:dyDescent="0.2">
      <c r="A47" s="66" t="s">
        <v>41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33"/>
      <c r="S47" s="34" t="s">
        <v>36</v>
      </c>
    </row>
    <row r="48" spans="1:19" s="3" customFormat="1" ht="11.2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33"/>
      <c r="S48" s="33"/>
    </row>
    <row r="49" spans="1:19" s="4" customFormat="1" ht="15" customHeight="1" x14ac:dyDescent="0.2">
      <c r="A49" s="96" t="s">
        <v>24</v>
      </c>
      <c r="B49" s="96"/>
      <c r="C49" s="97" t="s">
        <v>42</v>
      </c>
      <c r="D49" s="97"/>
      <c r="E49" s="97"/>
      <c r="F49" s="97"/>
      <c r="G49" s="97"/>
      <c r="H49" s="97"/>
      <c r="I49" s="97"/>
      <c r="J49" s="97"/>
      <c r="K49" s="97"/>
      <c r="L49" s="97"/>
      <c r="M49" s="97" t="s">
        <v>37</v>
      </c>
      <c r="N49" s="97"/>
      <c r="O49" s="97" t="s">
        <v>38</v>
      </c>
      <c r="P49" s="97"/>
      <c r="Q49" s="97"/>
      <c r="R49" s="98" t="s">
        <v>39</v>
      </c>
      <c r="S49" s="98"/>
    </row>
    <row r="50" spans="1:19" s="4" customFormat="1" ht="12" customHeight="1" x14ac:dyDescent="0.2">
      <c r="A50" s="81">
        <v>1</v>
      </c>
      <c r="B50" s="81"/>
      <c r="C50" s="83">
        <v>2</v>
      </c>
      <c r="D50" s="83"/>
      <c r="E50" s="83"/>
      <c r="F50" s="83"/>
      <c r="G50" s="83"/>
      <c r="H50" s="83"/>
      <c r="I50" s="83"/>
      <c r="J50" s="83"/>
      <c r="K50" s="83"/>
      <c r="L50" s="83"/>
      <c r="M50" s="83">
        <v>3</v>
      </c>
      <c r="N50" s="83"/>
      <c r="O50" s="83">
        <v>4</v>
      </c>
      <c r="P50" s="83"/>
      <c r="Q50" s="83"/>
      <c r="R50" s="84">
        <v>5</v>
      </c>
      <c r="S50" s="84"/>
    </row>
    <row r="51" spans="1:19" s="3" customFormat="1" ht="15.75" customHeight="1" x14ac:dyDescent="0.2">
      <c r="A51" s="86">
        <v>1</v>
      </c>
      <c r="B51" s="86"/>
      <c r="C51" s="87" t="s">
        <v>123</v>
      </c>
      <c r="D51" s="87"/>
      <c r="E51" s="87"/>
      <c r="F51" s="87"/>
      <c r="G51" s="87"/>
      <c r="H51" s="87"/>
      <c r="I51" s="87"/>
      <c r="J51" s="87"/>
      <c r="K51" s="87"/>
      <c r="L51" s="87"/>
      <c r="M51" s="88"/>
      <c r="N51" s="88"/>
      <c r="O51" s="99">
        <f>L45</f>
        <v>142920204</v>
      </c>
      <c r="P51" s="99"/>
      <c r="Q51" s="99"/>
      <c r="R51" s="89">
        <f>O51</f>
        <v>142920204</v>
      </c>
      <c r="S51" s="89"/>
    </row>
    <row r="52" spans="1:19" ht="17.25" customHeight="1" x14ac:dyDescent="0.2">
      <c r="A52" s="100"/>
      <c r="B52" s="100"/>
      <c r="C52" s="91" t="s">
        <v>39</v>
      </c>
      <c r="D52" s="91"/>
      <c r="E52" s="91"/>
      <c r="F52" s="91"/>
      <c r="G52" s="91"/>
      <c r="H52" s="91"/>
      <c r="I52" s="91"/>
      <c r="J52" s="91"/>
      <c r="K52" s="91"/>
      <c r="L52" s="91"/>
      <c r="M52" s="101"/>
      <c r="N52" s="101"/>
      <c r="O52" s="92">
        <f>O51</f>
        <v>142920204</v>
      </c>
      <c r="P52" s="92"/>
      <c r="Q52" s="92"/>
      <c r="R52" s="93">
        <f>O52</f>
        <v>142920204</v>
      </c>
      <c r="S52" s="93"/>
    </row>
    <row r="53" spans="1:19" ht="6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1.25" customHeight="1" x14ac:dyDescent="0.2">
      <c r="A54" s="102" t="s">
        <v>43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</row>
    <row r="55" spans="1:19" ht="4.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23.25" customHeight="1" x14ac:dyDescent="0.2">
      <c r="A56" s="103" t="s">
        <v>24</v>
      </c>
      <c r="B56" s="103"/>
      <c r="C56" s="104" t="s">
        <v>44</v>
      </c>
      <c r="D56" s="104"/>
      <c r="E56" s="104"/>
      <c r="F56" s="104"/>
      <c r="G56" s="104"/>
      <c r="H56" s="104"/>
      <c r="I56" s="31" t="s">
        <v>45</v>
      </c>
      <c r="J56" s="105" t="s">
        <v>46</v>
      </c>
      <c r="K56" s="105"/>
      <c r="L56" s="105"/>
      <c r="M56" s="106" t="s">
        <v>37</v>
      </c>
      <c r="N56" s="106"/>
      <c r="O56" s="106" t="s">
        <v>38</v>
      </c>
      <c r="P56" s="106"/>
      <c r="Q56" s="106"/>
      <c r="R56" s="107" t="s">
        <v>39</v>
      </c>
      <c r="S56" s="107"/>
    </row>
    <row r="57" spans="1:19" ht="10.5" customHeight="1" x14ac:dyDescent="0.2">
      <c r="A57" s="81">
        <v>1</v>
      </c>
      <c r="B57" s="81"/>
      <c r="C57" s="82">
        <v>2</v>
      </c>
      <c r="D57" s="82"/>
      <c r="E57" s="82"/>
      <c r="F57" s="82"/>
      <c r="G57" s="82"/>
      <c r="H57" s="82"/>
      <c r="I57" s="32">
        <v>3</v>
      </c>
      <c r="J57" s="82">
        <v>4</v>
      </c>
      <c r="K57" s="82"/>
      <c r="L57" s="82"/>
      <c r="M57" s="108">
        <v>5</v>
      </c>
      <c r="N57" s="108"/>
      <c r="O57" s="108">
        <v>6</v>
      </c>
      <c r="P57" s="108"/>
      <c r="Q57" s="108"/>
      <c r="R57" s="84">
        <v>7</v>
      </c>
      <c r="S57" s="84"/>
    </row>
    <row r="58" spans="1:19" s="5" customFormat="1" ht="15" customHeight="1" x14ac:dyDescent="0.2">
      <c r="A58" s="109">
        <v>1</v>
      </c>
      <c r="B58" s="109"/>
      <c r="C58" s="110" t="s">
        <v>40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</row>
    <row r="59" spans="1:19" s="5" customFormat="1" ht="14.25" customHeight="1" x14ac:dyDescent="0.2">
      <c r="A59" s="111">
        <v>1</v>
      </c>
      <c r="B59" s="111"/>
      <c r="C59" s="112" t="s">
        <v>47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</row>
    <row r="60" spans="1:19" s="5" customFormat="1" ht="46.5" customHeight="1" x14ac:dyDescent="0.2">
      <c r="A60" s="113"/>
      <c r="B60" s="113"/>
      <c r="C60" s="114" t="s">
        <v>48</v>
      </c>
      <c r="D60" s="114"/>
      <c r="E60" s="114"/>
      <c r="F60" s="114"/>
      <c r="G60" s="114"/>
      <c r="H60" s="114"/>
      <c r="I60" s="21" t="s">
        <v>49</v>
      </c>
      <c r="J60" s="114" t="s">
        <v>126</v>
      </c>
      <c r="K60" s="114"/>
      <c r="L60" s="114"/>
      <c r="M60" s="88"/>
      <c r="N60" s="88"/>
      <c r="O60" s="89">
        <f>[1]показники!$F$9</f>
        <v>72304942</v>
      </c>
      <c r="P60" s="89"/>
      <c r="Q60" s="89"/>
      <c r="R60" s="89">
        <f>O60</f>
        <v>72304942</v>
      </c>
      <c r="S60" s="89"/>
    </row>
    <row r="61" spans="1:19" s="5" customFormat="1" ht="0.75" hidden="1" customHeight="1" x14ac:dyDescent="0.2">
      <c r="A61" s="113"/>
      <c r="B61" s="113"/>
      <c r="C61" s="114" t="s">
        <v>108</v>
      </c>
      <c r="D61" s="114"/>
      <c r="E61" s="114"/>
      <c r="F61" s="114"/>
      <c r="G61" s="114"/>
      <c r="H61" s="114"/>
      <c r="I61" s="21" t="s">
        <v>49</v>
      </c>
      <c r="J61" s="114" t="s">
        <v>116</v>
      </c>
      <c r="K61" s="114"/>
      <c r="L61" s="114"/>
      <c r="M61" s="88"/>
      <c r="N61" s="88"/>
      <c r="O61" s="115">
        <f>[2]показники!$F$10</f>
        <v>0</v>
      </c>
      <c r="P61" s="115"/>
      <c r="Q61" s="115"/>
      <c r="R61" s="115">
        <f>O61</f>
        <v>0</v>
      </c>
      <c r="S61" s="115"/>
    </row>
    <row r="62" spans="1:19" s="5" customFormat="1" ht="33" customHeight="1" x14ac:dyDescent="0.2">
      <c r="A62" s="113"/>
      <c r="B62" s="113"/>
      <c r="C62" s="114" t="s">
        <v>51</v>
      </c>
      <c r="D62" s="114"/>
      <c r="E62" s="114"/>
      <c r="F62" s="114"/>
      <c r="G62" s="114"/>
      <c r="H62" s="114"/>
      <c r="I62" s="21" t="s">
        <v>52</v>
      </c>
      <c r="J62" s="114" t="s">
        <v>53</v>
      </c>
      <c r="K62" s="114"/>
      <c r="L62" s="114"/>
      <c r="M62" s="88"/>
      <c r="N62" s="88"/>
      <c r="O62" s="116">
        <f>[1]показники!$F$11</f>
        <v>3222.7000000000003</v>
      </c>
      <c r="P62" s="116"/>
      <c r="Q62" s="116"/>
      <c r="R62" s="116">
        <f>O62</f>
        <v>3222.7000000000003</v>
      </c>
      <c r="S62" s="116"/>
    </row>
    <row r="63" spans="1:19" s="5" customFormat="1" ht="29.25" customHeight="1" x14ac:dyDescent="0.2">
      <c r="A63" s="113"/>
      <c r="B63" s="113"/>
      <c r="C63" s="114" t="s">
        <v>55</v>
      </c>
      <c r="D63" s="114"/>
      <c r="E63" s="114"/>
      <c r="F63" s="114"/>
      <c r="G63" s="114"/>
      <c r="H63" s="114"/>
      <c r="I63" s="21" t="s">
        <v>49</v>
      </c>
      <c r="J63" s="114" t="s">
        <v>114</v>
      </c>
      <c r="K63" s="114"/>
      <c r="L63" s="114"/>
      <c r="M63" s="88"/>
      <c r="N63" s="88"/>
      <c r="O63" s="89">
        <f>[1]показники!$F$13</f>
        <v>217516210</v>
      </c>
      <c r="P63" s="89"/>
      <c r="Q63" s="89"/>
      <c r="R63" s="89">
        <f>O63</f>
        <v>217516210</v>
      </c>
      <c r="S63" s="89"/>
    </row>
    <row r="64" spans="1:19" s="5" customFormat="1" ht="15.75" customHeight="1" x14ac:dyDescent="0.2">
      <c r="A64" s="111">
        <v>2</v>
      </c>
      <c r="B64" s="111"/>
      <c r="C64" s="112" t="s">
        <v>58</v>
      </c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</row>
    <row r="65" spans="1:19" s="5" customFormat="1" ht="47.25" customHeight="1" x14ac:dyDescent="0.2">
      <c r="A65" s="113"/>
      <c r="B65" s="113"/>
      <c r="C65" s="114" t="s">
        <v>59</v>
      </c>
      <c r="D65" s="114"/>
      <c r="E65" s="114"/>
      <c r="F65" s="114"/>
      <c r="G65" s="114"/>
      <c r="H65" s="114"/>
      <c r="I65" s="21" t="s">
        <v>60</v>
      </c>
      <c r="J65" s="114" t="s">
        <v>126</v>
      </c>
      <c r="K65" s="114"/>
      <c r="L65" s="114"/>
      <c r="M65" s="88"/>
      <c r="N65" s="88"/>
      <c r="O65" s="111">
        <f>[1]показники!$F$17</f>
        <v>6</v>
      </c>
      <c r="P65" s="111"/>
      <c r="Q65" s="111"/>
      <c r="R65" s="111">
        <f>O65</f>
        <v>6</v>
      </c>
      <c r="S65" s="111"/>
    </row>
    <row r="66" spans="1:19" s="5" customFormat="1" ht="0.75" hidden="1" customHeight="1" x14ac:dyDescent="0.2">
      <c r="A66" s="113"/>
      <c r="B66" s="113"/>
      <c r="C66" s="114" t="s">
        <v>109</v>
      </c>
      <c r="D66" s="114"/>
      <c r="E66" s="114"/>
      <c r="F66" s="114"/>
      <c r="G66" s="114"/>
      <c r="H66" s="114"/>
      <c r="I66" s="21" t="s">
        <v>60</v>
      </c>
      <c r="J66" s="114" t="s">
        <v>116</v>
      </c>
      <c r="K66" s="114"/>
      <c r="L66" s="114"/>
      <c r="M66" s="88"/>
      <c r="N66" s="88"/>
      <c r="O66" s="88">
        <f>[2]показники!$F$18</f>
        <v>0</v>
      </c>
      <c r="P66" s="88"/>
      <c r="Q66" s="88"/>
      <c r="R66" s="88">
        <f>O66</f>
        <v>0</v>
      </c>
      <c r="S66" s="88"/>
    </row>
    <row r="67" spans="1:19" s="5" customFormat="1" ht="18" customHeight="1" x14ac:dyDescent="0.2">
      <c r="A67" s="111">
        <v>3</v>
      </c>
      <c r="B67" s="111"/>
      <c r="C67" s="112" t="s">
        <v>62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</row>
    <row r="68" spans="1:19" s="5" customFormat="1" ht="19.5" customHeight="1" x14ac:dyDescent="0.2">
      <c r="A68" s="113"/>
      <c r="B68" s="113"/>
      <c r="C68" s="114" t="s">
        <v>63</v>
      </c>
      <c r="D68" s="114"/>
      <c r="E68" s="114"/>
      <c r="F68" s="114"/>
      <c r="G68" s="114"/>
      <c r="H68" s="114"/>
      <c r="I68" s="21" t="s">
        <v>49</v>
      </c>
      <c r="J68" s="114" t="s">
        <v>64</v>
      </c>
      <c r="K68" s="114"/>
      <c r="L68" s="114"/>
      <c r="M68" s="88"/>
      <c r="N68" s="88"/>
      <c r="O68" s="89">
        <f>O60/O65</f>
        <v>12050823.666666666</v>
      </c>
      <c r="P68" s="89"/>
      <c r="Q68" s="89"/>
      <c r="R68" s="89">
        <f>O68</f>
        <v>12050823.666666666</v>
      </c>
      <c r="S68" s="89"/>
    </row>
    <row r="69" spans="1:19" s="5" customFormat="1" ht="18.75" hidden="1" customHeight="1" x14ac:dyDescent="0.2">
      <c r="A69" s="113"/>
      <c r="B69" s="113"/>
      <c r="C69" s="114" t="s">
        <v>110</v>
      </c>
      <c r="D69" s="114"/>
      <c r="E69" s="114"/>
      <c r="F69" s="114"/>
      <c r="G69" s="114"/>
      <c r="H69" s="114"/>
      <c r="I69" s="21" t="s">
        <v>49</v>
      </c>
      <c r="J69" s="114" t="s">
        <v>64</v>
      </c>
      <c r="K69" s="114"/>
      <c r="L69" s="114"/>
      <c r="M69" s="88"/>
      <c r="N69" s="88"/>
      <c r="O69" s="89" t="e">
        <f>O61/O66</f>
        <v>#DIV/0!</v>
      </c>
      <c r="P69" s="89"/>
      <c r="Q69" s="89"/>
      <c r="R69" s="89" t="e">
        <f>O69</f>
        <v>#DIV/0!</v>
      </c>
      <c r="S69" s="89"/>
    </row>
    <row r="70" spans="1:19" s="5" customFormat="1" ht="20.25" customHeight="1" x14ac:dyDescent="0.2">
      <c r="A70" s="113"/>
      <c r="B70" s="113"/>
      <c r="C70" s="114" t="s">
        <v>115</v>
      </c>
      <c r="D70" s="114"/>
      <c r="E70" s="114"/>
      <c r="F70" s="114"/>
      <c r="G70" s="114"/>
      <c r="H70" s="114"/>
      <c r="I70" s="21" t="s">
        <v>49</v>
      </c>
      <c r="J70" s="114" t="s">
        <v>64</v>
      </c>
      <c r="K70" s="114"/>
      <c r="L70" s="114"/>
      <c r="M70" s="88"/>
      <c r="N70" s="88"/>
      <c r="O70" s="89">
        <f>O63/O62</f>
        <v>67495.022806963098</v>
      </c>
      <c r="P70" s="89"/>
      <c r="Q70" s="89"/>
      <c r="R70" s="89">
        <f>O70</f>
        <v>67495.022806963098</v>
      </c>
      <c r="S70" s="89"/>
    </row>
    <row r="71" spans="1:19" s="5" customFormat="1" ht="21" hidden="1" customHeight="1" x14ac:dyDescent="0.2">
      <c r="A71" s="113"/>
      <c r="B71" s="113"/>
      <c r="C71" s="114" t="s">
        <v>66</v>
      </c>
      <c r="D71" s="114"/>
      <c r="E71" s="114"/>
      <c r="F71" s="114"/>
      <c r="G71" s="114"/>
      <c r="H71" s="114"/>
      <c r="I71" s="21" t="s">
        <v>49</v>
      </c>
      <c r="J71" s="114" t="s">
        <v>57</v>
      </c>
      <c r="K71" s="114"/>
      <c r="L71" s="114"/>
      <c r="M71" s="88"/>
      <c r="N71" s="88"/>
      <c r="O71" s="88"/>
      <c r="P71" s="88"/>
      <c r="Q71" s="88"/>
      <c r="R71" s="88"/>
      <c r="S71" s="88"/>
    </row>
    <row r="72" spans="1:19" s="5" customFormat="1" ht="12.75" customHeight="1" x14ac:dyDescent="0.2">
      <c r="A72" s="111">
        <v>4</v>
      </c>
      <c r="B72" s="111"/>
      <c r="C72" s="112" t="s">
        <v>67</v>
      </c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</row>
    <row r="73" spans="1:19" s="5" customFormat="1" ht="0.75" hidden="1" customHeight="1" x14ac:dyDescent="0.2">
      <c r="A73" s="117"/>
      <c r="B73" s="117"/>
      <c r="C73" s="118" t="s">
        <v>68</v>
      </c>
      <c r="D73" s="118"/>
      <c r="E73" s="118"/>
      <c r="F73" s="118"/>
      <c r="G73" s="118"/>
      <c r="H73" s="118"/>
      <c r="I73" s="9" t="s">
        <v>86</v>
      </c>
      <c r="J73" s="118" t="s">
        <v>64</v>
      </c>
      <c r="K73" s="118"/>
      <c r="L73" s="118"/>
      <c r="M73" s="119"/>
      <c r="N73" s="119"/>
      <c r="O73" s="120">
        <f>[3]показники!$F$25</f>
        <v>60</v>
      </c>
      <c r="P73" s="120"/>
      <c r="Q73" s="120"/>
      <c r="R73" s="120">
        <f>O73</f>
        <v>60</v>
      </c>
      <c r="S73" s="120"/>
    </row>
    <row r="74" spans="1:19" s="5" customFormat="1" ht="15" hidden="1" customHeight="1" x14ac:dyDescent="0.2">
      <c r="A74" s="117"/>
      <c r="B74" s="117"/>
      <c r="C74" s="118" t="s">
        <v>69</v>
      </c>
      <c r="D74" s="118"/>
      <c r="E74" s="118"/>
      <c r="F74" s="118"/>
      <c r="G74" s="118"/>
      <c r="H74" s="118"/>
      <c r="I74" s="9" t="s">
        <v>86</v>
      </c>
      <c r="J74" s="118" t="s">
        <v>64</v>
      </c>
      <c r="K74" s="118"/>
      <c r="L74" s="118"/>
      <c r="M74" s="119"/>
      <c r="N74" s="119"/>
      <c r="O74" s="120">
        <f>[3]показники!$F$26</f>
        <v>40.269084938224452</v>
      </c>
      <c r="P74" s="120"/>
      <c r="Q74" s="120"/>
      <c r="R74" s="120">
        <f>O74</f>
        <v>40.269084938224452</v>
      </c>
      <c r="S74" s="120"/>
    </row>
    <row r="75" spans="1:19" s="5" customFormat="1" ht="17.25" customHeight="1" x14ac:dyDescent="0.2">
      <c r="A75" s="113"/>
      <c r="B75" s="113"/>
      <c r="C75" s="114" t="s">
        <v>70</v>
      </c>
      <c r="D75" s="114"/>
      <c r="E75" s="114"/>
      <c r="F75" s="114"/>
      <c r="G75" s="114"/>
      <c r="H75" s="114"/>
      <c r="I75" s="21" t="s">
        <v>86</v>
      </c>
      <c r="J75" s="114" t="s">
        <v>64</v>
      </c>
      <c r="K75" s="114"/>
      <c r="L75" s="114"/>
      <c r="M75" s="88"/>
      <c r="N75" s="88"/>
      <c r="O75" s="121">
        <f>[1]показники!$F$27</f>
        <v>31.732284637544939</v>
      </c>
      <c r="P75" s="121"/>
      <c r="Q75" s="121"/>
      <c r="R75" s="121">
        <f>O75</f>
        <v>31.732284637544939</v>
      </c>
      <c r="S75" s="121"/>
    </row>
    <row r="76" spans="1:19" s="5" customFormat="1" ht="18.75" customHeight="1" x14ac:dyDescent="0.2">
      <c r="A76" s="113"/>
      <c r="B76" s="113"/>
      <c r="C76" s="114" t="s">
        <v>71</v>
      </c>
      <c r="D76" s="114"/>
      <c r="E76" s="114"/>
      <c r="F76" s="114"/>
      <c r="G76" s="114"/>
      <c r="H76" s="114"/>
      <c r="I76" s="21" t="s">
        <v>86</v>
      </c>
      <c r="J76" s="114" t="s">
        <v>64</v>
      </c>
      <c r="K76" s="114"/>
      <c r="L76" s="114"/>
      <c r="M76" s="88"/>
      <c r="N76" s="88"/>
      <c r="O76" s="121">
        <f>[1]показники!$F$28</f>
        <v>64.973458709123321</v>
      </c>
      <c r="P76" s="121"/>
      <c r="Q76" s="121"/>
      <c r="R76" s="121">
        <f>O76</f>
        <v>64.973458709123321</v>
      </c>
      <c r="S76" s="121"/>
    </row>
    <row r="77" spans="1:19" s="5" customFormat="1" ht="19.5" hidden="1" customHeight="1" x14ac:dyDescent="0.2">
      <c r="A77" s="113"/>
      <c r="B77" s="113"/>
      <c r="C77" s="114" t="s">
        <v>111</v>
      </c>
      <c r="D77" s="114"/>
      <c r="E77" s="114"/>
      <c r="F77" s="114"/>
      <c r="G77" s="114"/>
      <c r="H77" s="114"/>
      <c r="I77" s="21" t="s">
        <v>112</v>
      </c>
      <c r="J77" s="114" t="s">
        <v>64</v>
      </c>
      <c r="K77" s="114"/>
      <c r="L77" s="114"/>
      <c r="M77" s="88"/>
      <c r="N77" s="88"/>
      <c r="O77" s="88" t="e">
        <f>[2]показники!$F$29</f>
        <v>#DIV/0!</v>
      </c>
      <c r="P77" s="88"/>
      <c r="Q77" s="88"/>
      <c r="R77" s="88" t="e">
        <f>O77</f>
        <v>#DIV/0!</v>
      </c>
      <c r="S77" s="88"/>
    </row>
    <row r="78" spans="1:19" s="5" customFormat="1" ht="18" customHeight="1" x14ac:dyDescent="0.2">
      <c r="A78" s="109">
        <v>2</v>
      </c>
      <c r="B78" s="109"/>
      <c r="C78" s="110" t="s">
        <v>105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</row>
    <row r="79" spans="1:19" s="5" customFormat="1" ht="19.5" customHeight="1" x14ac:dyDescent="0.2">
      <c r="A79" s="111">
        <v>1</v>
      </c>
      <c r="B79" s="111"/>
      <c r="C79" s="112" t="s">
        <v>47</v>
      </c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</row>
    <row r="80" spans="1:19" s="5" customFormat="1" ht="42.75" hidden="1" customHeight="1" x14ac:dyDescent="0.2">
      <c r="A80" s="117"/>
      <c r="B80" s="117"/>
      <c r="C80" s="118" t="s">
        <v>48</v>
      </c>
      <c r="D80" s="118"/>
      <c r="E80" s="118"/>
      <c r="F80" s="118"/>
      <c r="G80" s="118"/>
      <c r="H80" s="118"/>
      <c r="I80" s="9" t="s">
        <v>49</v>
      </c>
      <c r="J80" s="118" t="s">
        <v>54</v>
      </c>
      <c r="K80" s="118"/>
      <c r="L80" s="118"/>
      <c r="M80" s="119"/>
      <c r="N80" s="119"/>
      <c r="O80" s="119"/>
      <c r="P80" s="119"/>
      <c r="Q80" s="119"/>
      <c r="R80" s="119"/>
      <c r="S80" s="119"/>
    </row>
    <row r="81" spans="1:19" s="5" customFormat="1" ht="42.75" hidden="1" customHeight="1" x14ac:dyDescent="0.2">
      <c r="A81" s="117"/>
      <c r="B81" s="117"/>
      <c r="C81" s="118" t="s">
        <v>50</v>
      </c>
      <c r="D81" s="118"/>
      <c r="E81" s="118"/>
      <c r="F81" s="118"/>
      <c r="G81" s="118"/>
      <c r="H81" s="118"/>
      <c r="I81" s="9" t="s">
        <v>49</v>
      </c>
      <c r="J81" s="118" t="s">
        <v>54</v>
      </c>
      <c r="K81" s="118"/>
      <c r="L81" s="118"/>
      <c r="M81" s="119"/>
      <c r="N81" s="119"/>
      <c r="O81" s="119"/>
      <c r="P81" s="119"/>
      <c r="Q81" s="119"/>
      <c r="R81" s="119"/>
      <c r="S81" s="119"/>
    </row>
    <row r="82" spans="1:19" s="5" customFormat="1" ht="11.25" hidden="1" customHeight="1" x14ac:dyDescent="0.2">
      <c r="A82" s="117"/>
      <c r="B82" s="117"/>
      <c r="C82" s="118" t="s">
        <v>51</v>
      </c>
      <c r="D82" s="118"/>
      <c r="E82" s="118"/>
      <c r="F82" s="118"/>
      <c r="G82" s="118"/>
      <c r="H82" s="118"/>
      <c r="I82" s="9" t="s">
        <v>52</v>
      </c>
      <c r="J82" s="118" t="s">
        <v>72</v>
      </c>
      <c r="K82" s="118"/>
      <c r="L82" s="118"/>
      <c r="M82" s="119"/>
      <c r="N82" s="119"/>
      <c r="O82" s="119"/>
      <c r="P82" s="119"/>
      <c r="Q82" s="119"/>
      <c r="R82" s="119"/>
      <c r="S82" s="119"/>
    </row>
    <row r="83" spans="1:19" s="5" customFormat="1" ht="11.25" hidden="1" customHeight="1" x14ac:dyDescent="0.2">
      <c r="A83" s="117"/>
      <c r="B83" s="117"/>
      <c r="C83" s="118" t="s">
        <v>51</v>
      </c>
      <c r="D83" s="118"/>
      <c r="E83" s="118"/>
      <c r="F83" s="118"/>
      <c r="G83" s="118"/>
      <c r="H83" s="118"/>
      <c r="I83" s="9"/>
      <c r="J83" s="118" t="s">
        <v>72</v>
      </c>
      <c r="K83" s="118"/>
      <c r="L83" s="118"/>
      <c r="M83" s="119"/>
      <c r="N83" s="119"/>
      <c r="O83" s="119"/>
      <c r="P83" s="119"/>
      <c r="Q83" s="119"/>
      <c r="R83" s="119"/>
      <c r="S83" s="119"/>
    </row>
    <row r="84" spans="1:19" s="5" customFormat="1" ht="6" hidden="1" customHeight="1" x14ac:dyDescent="0.2">
      <c r="A84" s="117"/>
      <c r="B84" s="117"/>
      <c r="C84" s="118" t="s">
        <v>73</v>
      </c>
      <c r="D84" s="118"/>
      <c r="E84" s="118"/>
      <c r="F84" s="118"/>
      <c r="G84" s="118"/>
      <c r="H84" s="118"/>
      <c r="I84" s="9" t="s">
        <v>49</v>
      </c>
      <c r="J84" s="118" t="s">
        <v>72</v>
      </c>
      <c r="K84" s="118"/>
      <c r="L84" s="118"/>
      <c r="M84" s="119"/>
      <c r="N84" s="119"/>
      <c r="O84" s="119"/>
      <c r="P84" s="119"/>
      <c r="Q84" s="119"/>
      <c r="R84" s="119"/>
      <c r="S84" s="119"/>
    </row>
    <row r="85" spans="1:19" s="5" customFormat="1" ht="48" customHeight="1" x14ac:dyDescent="0.2">
      <c r="A85" s="113"/>
      <c r="B85" s="113"/>
      <c r="C85" s="114" t="s">
        <v>74</v>
      </c>
      <c r="D85" s="114"/>
      <c r="E85" s="114"/>
      <c r="F85" s="114"/>
      <c r="G85" s="114"/>
      <c r="H85" s="114"/>
      <c r="I85" s="21" t="s">
        <v>49</v>
      </c>
      <c r="J85" s="114" t="s">
        <v>127</v>
      </c>
      <c r="K85" s="114"/>
      <c r="L85" s="114"/>
      <c r="M85" s="88" t="s">
        <v>124</v>
      </c>
      <c r="N85" s="88"/>
      <c r="O85" s="89">
        <f>[1]показники!$F$32</f>
        <v>69815262</v>
      </c>
      <c r="P85" s="89"/>
      <c r="Q85" s="89"/>
      <c r="R85" s="89">
        <f>O85</f>
        <v>69815262</v>
      </c>
      <c r="S85" s="89"/>
    </row>
    <row r="86" spans="1:19" s="5" customFormat="1" ht="54.75" customHeight="1" x14ac:dyDescent="0.2">
      <c r="A86" s="113"/>
      <c r="B86" s="113"/>
      <c r="C86" s="114" t="s">
        <v>113</v>
      </c>
      <c r="D86" s="114"/>
      <c r="E86" s="114"/>
      <c r="F86" s="114"/>
      <c r="G86" s="114"/>
      <c r="H86" s="114"/>
      <c r="I86" s="21" t="s">
        <v>49</v>
      </c>
      <c r="J86" s="114" t="s">
        <v>127</v>
      </c>
      <c r="K86" s="114"/>
      <c r="L86" s="114"/>
      <c r="M86" s="88"/>
      <c r="N86" s="88"/>
      <c r="O86" s="89">
        <f>[1]показники!$F$33</f>
        <v>800000</v>
      </c>
      <c r="P86" s="88"/>
      <c r="Q86" s="88"/>
      <c r="R86" s="89">
        <f>O86</f>
        <v>800000</v>
      </c>
      <c r="S86" s="88"/>
    </row>
    <row r="87" spans="1:19" s="5" customFormat="1" ht="27.6" customHeight="1" x14ac:dyDescent="0.2">
      <c r="A87" s="113"/>
      <c r="B87" s="113"/>
      <c r="C87" s="114" t="s">
        <v>75</v>
      </c>
      <c r="D87" s="114"/>
      <c r="E87" s="114"/>
      <c r="F87" s="114"/>
      <c r="G87" s="114"/>
      <c r="H87" s="114"/>
      <c r="I87" s="21" t="s">
        <v>52</v>
      </c>
      <c r="J87" s="114" t="s">
        <v>97</v>
      </c>
      <c r="K87" s="114"/>
      <c r="L87" s="114"/>
      <c r="M87" s="88"/>
      <c r="N87" s="88"/>
      <c r="O87" s="116">
        <f>[1]показники!$F$34</f>
        <v>22774.86</v>
      </c>
      <c r="P87" s="116"/>
      <c r="Q87" s="116"/>
      <c r="R87" s="116">
        <f>O87</f>
        <v>22774.86</v>
      </c>
      <c r="S87" s="116"/>
    </row>
    <row r="88" spans="1:19" s="5" customFormat="1" ht="0.75" hidden="1" customHeight="1" x14ac:dyDescent="0.2">
      <c r="A88" s="113"/>
      <c r="B88" s="113"/>
      <c r="C88" s="114" t="s">
        <v>76</v>
      </c>
      <c r="D88" s="114"/>
      <c r="E88" s="114"/>
      <c r="F88" s="114"/>
      <c r="G88" s="114"/>
      <c r="H88" s="114"/>
      <c r="I88" s="21" t="s">
        <v>106</v>
      </c>
      <c r="J88" s="114" t="s">
        <v>97</v>
      </c>
      <c r="K88" s="114"/>
      <c r="L88" s="114"/>
      <c r="M88" s="88"/>
      <c r="N88" s="88"/>
      <c r="O88" s="115"/>
      <c r="P88" s="115"/>
      <c r="Q88" s="115"/>
      <c r="R88" s="115">
        <f>O88</f>
        <v>0</v>
      </c>
      <c r="S88" s="115"/>
    </row>
    <row r="89" spans="1:19" s="5" customFormat="1" ht="20.25" customHeight="1" x14ac:dyDescent="0.2">
      <c r="A89" s="113"/>
      <c r="B89" s="113"/>
      <c r="C89" s="114" t="s">
        <v>77</v>
      </c>
      <c r="D89" s="114"/>
      <c r="E89" s="114"/>
      <c r="F89" s="114"/>
      <c r="G89" s="114"/>
      <c r="H89" s="114"/>
      <c r="I89" s="21" t="s">
        <v>49</v>
      </c>
      <c r="J89" s="114" t="s">
        <v>56</v>
      </c>
      <c r="K89" s="114"/>
      <c r="L89" s="114"/>
      <c r="M89" s="88"/>
      <c r="N89" s="88"/>
      <c r="O89" s="89">
        <f>[1]показники!$F$36</f>
        <v>266126519</v>
      </c>
      <c r="P89" s="89"/>
      <c r="Q89" s="89"/>
      <c r="R89" s="89">
        <f>O89</f>
        <v>266126519</v>
      </c>
      <c r="S89" s="89"/>
    </row>
    <row r="90" spans="1:19" s="5" customFormat="1" ht="15" customHeight="1" x14ac:dyDescent="0.2">
      <c r="A90" s="111">
        <v>2</v>
      </c>
      <c r="B90" s="111"/>
      <c r="C90" s="112" t="s">
        <v>58</v>
      </c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</row>
    <row r="91" spans="1:19" s="5" customFormat="1" ht="42.75" hidden="1" customHeight="1" x14ac:dyDescent="0.2">
      <c r="A91" s="113"/>
      <c r="B91" s="113"/>
      <c r="C91" s="114" t="s">
        <v>78</v>
      </c>
      <c r="D91" s="114"/>
      <c r="E91" s="114"/>
      <c r="F91" s="114"/>
      <c r="G91" s="114"/>
      <c r="H91" s="114"/>
      <c r="I91" s="21" t="s">
        <v>60</v>
      </c>
      <c r="J91" s="114" t="s">
        <v>54</v>
      </c>
      <c r="K91" s="114"/>
      <c r="L91" s="114"/>
      <c r="M91" s="88"/>
      <c r="N91" s="88"/>
      <c r="O91" s="88"/>
      <c r="P91" s="88"/>
      <c r="Q91" s="88"/>
      <c r="R91" s="88"/>
      <c r="S91" s="88"/>
    </row>
    <row r="92" spans="1:19" s="5" customFormat="1" ht="0.75" hidden="1" customHeight="1" x14ac:dyDescent="0.2">
      <c r="A92" s="113"/>
      <c r="B92" s="113"/>
      <c r="C92" s="114" t="s">
        <v>61</v>
      </c>
      <c r="D92" s="114"/>
      <c r="E92" s="114"/>
      <c r="F92" s="114"/>
      <c r="G92" s="114"/>
      <c r="H92" s="114"/>
      <c r="I92" s="21" t="s">
        <v>60</v>
      </c>
      <c r="J92" s="114" t="s">
        <v>54</v>
      </c>
      <c r="K92" s="114"/>
      <c r="L92" s="114"/>
      <c r="M92" s="88"/>
      <c r="N92" s="88"/>
      <c r="O92" s="88"/>
      <c r="P92" s="88"/>
      <c r="Q92" s="88"/>
      <c r="R92" s="88"/>
      <c r="S92" s="88"/>
    </row>
    <row r="93" spans="1:19" s="5" customFormat="1" ht="42" customHeight="1" x14ac:dyDescent="0.2">
      <c r="A93" s="113"/>
      <c r="B93" s="113"/>
      <c r="C93" s="114" t="s">
        <v>79</v>
      </c>
      <c r="D93" s="114"/>
      <c r="E93" s="114"/>
      <c r="F93" s="114"/>
      <c r="G93" s="114"/>
      <c r="H93" s="114"/>
      <c r="I93" s="21" t="s">
        <v>60</v>
      </c>
      <c r="J93" s="114" t="s">
        <v>127</v>
      </c>
      <c r="K93" s="114"/>
      <c r="L93" s="114"/>
      <c r="M93" s="88" t="s">
        <v>124</v>
      </c>
      <c r="N93" s="88"/>
      <c r="O93" s="111">
        <f>[1]показники!$F$40</f>
        <v>4</v>
      </c>
      <c r="P93" s="111"/>
      <c r="Q93" s="111"/>
      <c r="R93" s="111">
        <f>O93</f>
        <v>4</v>
      </c>
      <c r="S93" s="111"/>
    </row>
    <row r="94" spans="1:19" s="5" customFormat="1" ht="53.25" customHeight="1" x14ac:dyDescent="0.2">
      <c r="A94" s="113"/>
      <c r="B94" s="113"/>
      <c r="C94" s="114" t="s">
        <v>80</v>
      </c>
      <c r="D94" s="114"/>
      <c r="E94" s="114"/>
      <c r="F94" s="114"/>
      <c r="G94" s="114"/>
      <c r="H94" s="114"/>
      <c r="I94" s="21" t="s">
        <v>60</v>
      </c>
      <c r="J94" s="114" t="s">
        <v>127</v>
      </c>
      <c r="K94" s="114"/>
      <c r="L94" s="114"/>
      <c r="M94" s="88"/>
      <c r="N94" s="88"/>
      <c r="O94" s="89">
        <f>[1]показники!$F$41</f>
        <v>1</v>
      </c>
      <c r="P94" s="88"/>
      <c r="Q94" s="88"/>
      <c r="R94" s="89">
        <f>O94</f>
        <v>1</v>
      </c>
      <c r="S94" s="88"/>
    </row>
    <row r="95" spans="1:19" s="5" customFormat="1" ht="15.75" customHeight="1" x14ac:dyDescent="0.2">
      <c r="A95" s="111">
        <v>3</v>
      </c>
      <c r="B95" s="111"/>
      <c r="C95" s="112" t="s">
        <v>62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</row>
    <row r="96" spans="1:19" s="5" customFormat="1" ht="11.25" hidden="1" customHeight="1" x14ac:dyDescent="0.2">
      <c r="A96" s="117"/>
      <c r="B96" s="117"/>
      <c r="C96" s="118" t="s">
        <v>63</v>
      </c>
      <c r="D96" s="118"/>
      <c r="E96" s="118"/>
      <c r="F96" s="118"/>
      <c r="G96" s="118"/>
      <c r="H96" s="118"/>
      <c r="I96" s="9" t="s">
        <v>49</v>
      </c>
      <c r="J96" s="118" t="s">
        <v>57</v>
      </c>
      <c r="K96" s="118"/>
      <c r="L96" s="118"/>
      <c r="M96" s="119"/>
      <c r="N96" s="119"/>
      <c r="O96" s="119"/>
      <c r="P96" s="119"/>
      <c r="Q96" s="119"/>
      <c r="R96" s="119"/>
      <c r="S96" s="119"/>
    </row>
    <row r="97" spans="1:20" s="5" customFormat="1" ht="11.25" hidden="1" customHeight="1" x14ac:dyDescent="0.2">
      <c r="A97" s="117"/>
      <c r="B97" s="117"/>
      <c r="C97" s="118" t="s">
        <v>65</v>
      </c>
      <c r="D97" s="118"/>
      <c r="E97" s="118"/>
      <c r="F97" s="118"/>
      <c r="G97" s="118"/>
      <c r="H97" s="118"/>
      <c r="I97" s="9" t="s">
        <v>49</v>
      </c>
      <c r="J97" s="118" t="s">
        <v>57</v>
      </c>
      <c r="K97" s="118"/>
      <c r="L97" s="118"/>
      <c r="M97" s="119"/>
      <c r="N97" s="119"/>
      <c r="O97" s="119"/>
      <c r="P97" s="119"/>
      <c r="Q97" s="119"/>
      <c r="R97" s="119"/>
      <c r="S97" s="119"/>
    </row>
    <row r="98" spans="1:20" s="5" customFormat="1" ht="11.25" hidden="1" customHeight="1" x14ac:dyDescent="0.2">
      <c r="A98" s="117"/>
      <c r="B98" s="117"/>
      <c r="C98" s="118" t="s">
        <v>66</v>
      </c>
      <c r="D98" s="118"/>
      <c r="E98" s="118"/>
      <c r="F98" s="118"/>
      <c r="G98" s="118"/>
      <c r="H98" s="118"/>
      <c r="I98" s="9" t="s">
        <v>49</v>
      </c>
      <c r="J98" s="118" t="s">
        <v>57</v>
      </c>
      <c r="K98" s="118"/>
      <c r="L98" s="118"/>
      <c r="M98" s="119"/>
      <c r="N98" s="119"/>
      <c r="O98" s="119"/>
      <c r="P98" s="119"/>
      <c r="Q98" s="119"/>
      <c r="R98" s="119"/>
      <c r="S98" s="119"/>
    </row>
    <row r="99" spans="1:20" s="5" customFormat="1" ht="16.5" customHeight="1" x14ac:dyDescent="0.2">
      <c r="A99" s="113"/>
      <c r="B99" s="113"/>
      <c r="C99" s="114" t="s">
        <v>81</v>
      </c>
      <c r="D99" s="114"/>
      <c r="E99" s="114"/>
      <c r="F99" s="114"/>
      <c r="G99" s="114"/>
      <c r="H99" s="114"/>
      <c r="I99" s="21" t="s">
        <v>49</v>
      </c>
      <c r="J99" s="114" t="s">
        <v>64</v>
      </c>
      <c r="K99" s="114"/>
      <c r="L99" s="114"/>
      <c r="M99" s="88"/>
      <c r="N99" s="88"/>
      <c r="O99" s="89">
        <f>O85/O93</f>
        <v>17453815.5</v>
      </c>
      <c r="P99" s="89"/>
      <c r="Q99" s="89"/>
      <c r="R99" s="89">
        <f>O99</f>
        <v>17453815.5</v>
      </c>
      <c r="S99" s="89"/>
      <c r="T99" s="8"/>
    </row>
    <row r="100" spans="1:20" s="5" customFormat="1" ht="18.75" customHeight="1" x14ac:dyDescent="0.2">
      <c r="A100" s="113"/>
      <c r="B100" s="113"/>
      <c r="C100" s="114" t="s">
        <v>82</v>
      </c>
      <c r="D100" s="114"/>
      <c r="E100" s="114"/>
      <c r="F100" s="114"/>
      <c r="G100" s="114"/>
      <c r="H100" s="114"/>
      <c r="I100" s="21" t="s">
        <v>49</v>
      </c>
      <c r="J100" s="114" t="s">
        <v>64</v>
      </c>
      <c r="K100" s="114"/>
      <c r="L100" s="114"/>
      <c r="M100" s="88"/>
      <c r="N100" s="88"/>
      <c r="O100" s="89">
        <f>O86/O94</f>
        <v>800000</v>
      </c>
      <c r="P100" s="89"/>
      <c r="Q100" s="89"/>
      <c r="R100" s="89">
        <f>O100</f>
        <v>800000</v>
      </c>
      <c r="S100" s="89"/>
    </row>
    <row r="101" spans="1:20" s="5" customFormat="1" ht="15.75" customHeight="1" x14ac:dyDescent="0.2">
      <c r="A101" s="113"/>
      <c r="B101" s="113"/>
      <c r="C101" s="114" t="s">
        <v>83</v>
      </c>
      <c r="D101" s="114"/>
      <c r="E101" s="114"/>
      <c r="F101" s="114"/>
      <c r="G101" s="114"/>
      <c r="H101" s="114"/>
      <c r="I101" s="21" t="s">
        <v>49</v>
      </c>
      <c r="J101" s="114" t="s">
        <v>64</v>
      </c>
      <c r="K101" s="114"/>
      <c r="L101" s="114"/>
      <c r="M101" s="88"/>
      <c r="N101" s="88"/>
      <c r="O101" s="89">
        <f>O89/O87</f>
        <v>11685.100105994065</v>
      </c>
      <c r="P101" s="89"/>
      <c r="Q101" s="89"/>
      <c r="R101" s="89">
        <f>O101</f>
        <v>11685.100105994065</v>
      </c>
      <c r="S101" s="89"/>
    </row>
    <row r="102" spans="1:20" s="5" customFormat="1" ht="11.25" hidden="1" customHeight="1" x14ac:dyDescent="0.2">
      <c r="A102" s="122"/>
      <c r="B102" s="122"/>
      <c r="C102" s="123" t="s">
        <v>84</v>
      </c>
      <c r="D102" s="123"/>
      <c r="E102" s="123"/>
      <c r="F102" s="123"/>
      <c r="G102" s="123"/>
      <c r="H102" s="123"/>
      <c r="I102" s="30" t="s">
        <v>49</v>
      </c>
      <c r="J102" s="123" t="s">
        <v>64</v>
      </c>
      <c r="K102" s="123"/>
      <c r="L102" s="123"/>
      <c r="M102" s="124"/>
      <c r="N102" s="124"/>
      <c r="O102" s="124"/>
      <c r="P102" s="124"/>
      <c r="Q102" s="124"/>
      <c r="R102" s="124"/>
      <c r="S102" s="124"/>
    </row>
    <row r="103" spans="1:20" s="5" customFormat="1" ht="11.25" hidden="1" customHeight="1" x14ac:dyDescent="0.2">
      <c r="A103" s="122"/>
      <c r="B103" s="122"/>
      <c r="C103" s="123" t="s">
        <v>85</v>
      </c>
      <c r="D103" s="123"/>
      <c r="E103" s="123"/>
      <c r="F103" s="123"/>
      <c r="G103" s="123"/>
      <c r="H103" s="123"/>
      <c r="I103" s="30" t="s">
        <v>49</v>
      </c>
      <c r="J103" s="123" t="s">
        <v>57</v>
      </c>
      <c r="K103" s="123"/>
      <c r="L103" s="123"/>
      <c r="M103" s="124"/>
      <c r="N103" s="124"/>
      <c r="O103" s="124"/>
      <c r="P103" s="124"/>
      <c r="Q103" s="124"/>
      <c r="R103" s="124"/>
      <c r="S103" s="124"/>
    </row>
    <row r="104" spans="1:20" s="5" customFormat="1" ht="11.25" hidden="1" customHeight="1" x14ac:dyDescent="0.2">
      <c r="A104" s="122"/>
      <c r="B104" s="122"/>
      <c r="C104" s="123" t="s">
        <v>82</v>
      </c>
      <c r="D104" s="123"/>
      <c r="E104" s="123"/>
      <c r="F104" s="123"/>
      <c r="G104" s="123"/>
      <c r="H104" s="123"/>
      <c r="I104" s="30" t="s">
        <v>49</v>
      </c>
      <c r="J104" s="123" t="s">
        <v>64</v>
      </c>
      <c r="K104" s="123"/>
      <c r="L104" s="123"/>
      <c r="M104" s="124"/>
      <c r="N104" s="124"/>
      <c r="O104" s="124"/>
      <c r="P104" s="124"/>
      <c r="Q104" s="124"/>
      <c r="R104" s="124"/>
      <c r="S104" s="124"/>
    </row>
    <row r="105" spans="1:20" s="5" customFormat="1" ht="15.75" hidden="1" customHeight="1" x14ac:dyDescent="0.2">
      <c r="A105" s="122"/>
      <c r="B105" s="122"/>
      <c r="C105" s="123" t="s">
        <v>84</v>
      </c>
      <c r="D105" s="123"/>
      <c r="E105" s="123"/>
      <c r="F105" s="123"/>
      <c r="G105" s="123"/>
      <c r="H105" s="123"/>
      <c r="I105" s="30" t="s">
        <v>49</v>
      </c>
      <c r="J105" s="123" t="s">
        <v>57</v>
      </c>
      <c r="K105" s="123"/>
      <c r="L105" s="123"/>
      <c r="M105" s="124"/>
      <c r="N105" s="124"/>
      <c r="O105" s="124"/>
      <c r="P105" s="124"/>
      <c r="Q105" s="124"/>
      <c r="R105" s="124"/>
      <c r="S105" s="124"/>
    </row>
    <row r="106" spans="1:20" s="5" customFormat="1" ht="15" customHeight="1" x14ac:dyDescent="0.2">
      <c r="A106" s="125">
        <v>4</v>
      </c>
      <c r="B106" s="125"/>
      <c r="C106" s="126" t="s">
        <v>67</v>
      </c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</row>
    <row r="107" spans="1:20" s="5" customFormat="1" ht="11.25" hidden="1" customHeight="1" x14ac:dyDescent="0.2">
      <c r="A107" s="127"/>
      <c r="B107" s="127"/>
      <c r="C107" s="128" t="s">
        <v>68</v>
      </c>
      <c r="D107" s="128"/>
      <c r="E107" s="128"/>
      <c r="F107" s="128"/>
      <c r="G107" s="128"/>
      <c r="H107" s="128"/>
      <c r="I107" s="29"/>
      <c r="J107" s="128" t="s">
        <v>57</v>
      </c>
      <c r="K107" s="128"/>
      <c r="L107" s="128"/>
      <c r="M107" s="129"/>
      <c r="N107" s="129"/>
      <c r="O107" s="129"/>
      <c r="P107" s="129"/>
      <c r="Q107" s="129"/>
      <c r="R107" s="129"/>
      <c r="S107" s="129"/>
    </row>
    <row r="108" spans="1:20" s="5" customFormat="1" ht="11.25" hidden="1" customHeight="1" x14ac:dyDescent="0.2">
      <c r="A108" s="127"/>
      <c r="B108" s="127"/>
      <c r="C108" s="128" t="s">
        <v>69</v>
      </c>
      <c r="D108" s="128"/>
      <c r="E108" s="128"/>
      <c r="F108" s="128"/>
      <c r="G108" s="128"/>
      <c r="H108" s="128"/>
      <c r="I108" s="29"/>
      <c r="J108" s="128" t="s">
        <v>64</v>
      </c>
      <c r="K108" s="128"/>
      <c r="L108" s="128"/>
      <c r="M108" s="129"/>
      <c r="N108" s="129"/>
      <c r="O108" s="129"/>
      <c r="P108" s="129"/>
      <c r="Q108" s="129"/>
      <c r="R108" s="129"/>
      <c r="S108" s="129"/>
    </row>
    <row r="109" spans="1:20" s="5" customFormat="1" ht="3.75" hidden="1" customHeight="1" x14ac:dyDescent="0.2">
      <c r="A109" s="127"/>
      <c r="B109" s="127"/>
      <c r="C109" s="128" t="s">
        <v>70</v>
      </c>
      <c r="D109" s="128"/>
      <c r="E109" s="128"/>
      <c r="F109" s="128"/>
      <c r="G109" s="128"/>
      <c r="H109" s="128"/>
      <c r="I109" s="29" t="s">
        <v>86</v>
      </c>
      <c r="J109" s="128" t="s">
        <v>57</v>
      </c>
      <c r="K109" s="128"/>
      <c r="L109" s="128"/>
      <c r="M109" s="129"/>
      <c r="N109" s="129"/>
      <c r="O109" s="129"/>
      <c r="P109" s="129"/>
      <c r="Q109" s="129"/>
      <c r="R109" s="129"/>
      <c r="S109" s="129"/>
    </row>
    <row r="110" spans="1:20" s="5" customFormat="1" ht="0.75" hidden="1" customHeight="1" x14ac:dyDescent="0.2">
      <c r="A110" s="127"/>
      <c r="B110" s="127"/>
      <c r="C110" s="128" t="s">
        <v>87</v>
      </c>
      <c r="D110" s="128"/>
      <c r="E110" s="128"/>
      <c r="F110" s="128"/>
      <c r="G110" s="128"/>
      <c r="H110" s="128"/>
      <c r="I110" s="29" t="s">
        <v>86</v>
      </c>
      <c r="J110" s="128" t="s">
        <v>64</v>
      </c>
      <c r="K110" s="128"/>
      <c r="L110" s="128"/>
      <c r="M110" s="129"/>
      <c r="N110" s="129"/>
      <c r="O110" s="130">
        <f>[3]показники!$F$47</f>
        <v>12.5</v>
      </c>
      <c r="P110" s="130"/>
      <c r="Q110" s="130"/>
      <c r="R110" s="130">
        <f>O110</f>
        <v>12.5</v>
      </c>
      <c r="S110" s="130"/>
    </row>
    <row r="111" spans="1:20" s="5" customFormat="1" ht="15" hidden="1" customHeight="1" x14ac:dyDescent="0.2">
      <c r="A111" s="127"/>
      <c r="B111" s="127"/>
      <c r="C111" s="128" t="s">
        <v>88</v>
      </c>
      <c r="D111" s="128"/>
      <c r="E111" s="128"/>
      <c r="F111" s="128"/>
      <c r="G111" s="128"/>
      <c r="H111" s="128"/>
      <c r="I111" s="29" t="s">
        <v>86</v>
      </c>
      <c r="J111" s="128" t="s">
        <v>64</v>
      </c>
      <c r="K111" s="128"/>
      <c r="L111" s="128"/>
      <c r="M111" s="129"/>
      <c r="N111" s="129"/>
      <c r="O111" s="130">
        <f>[3]показники!$F$48</f>
        <v>35.527312206711898</v>
      </c>
      <c r="P111" s="130"/>
      <c r="Q111" s="130"/>
      <c r="R111" s="130">
        <f>O111</f>
        <v>35.527312206711898</v>
      </c>
      <c r="S111" s="130"/>
    </row>
    <row r="112" spans="1:20" s="5" customFormat="1" ht="17.25" customHeight="1" x14ac:dyDescent="0.2">
      <c r="A112" s="122"/>
      <c r="B112" s="122"/>
      <c r="C112" s="114" t="s">
        <v>89</v>
      </c>
      <c r="D112" s="114"/>
      <c r="E112" s="114"/>
      <c r="F112" s="114"/>
      <c r="G112" s="114"/>
      <c r="H112" s="114"/>
      <c r="I112" s="21" t="s">
        <v>86</v>
      </c>
      <c r="J112" s="114" t="s">
        <v>64</v>
      </c>
      <c r="K112" s="114"/>
      <c r="L112" s="114"/>
      <c r="M112" s="88"/>
      <c r="N112" s="88"/>
      <c r="O112" s="121">
        <f>[1]показники!$F$49</f>
        <v>5.9109134892340434</v>
      </c>
      <c r="P112" s="121"/>
      <c r="Q112" s="121"/>
      <c r="R112" s="121">
        <f>O112</f>
        <v>5.9109134892340434</v>
      </c>
      <c r="S112" s="121"/>
    </row>
    <row r="113" spans="1:19" s="5" customFormat="1" ht="15" customHeight="1" x14ac:dyDescent="0.2">
      <c r="A113" s="122"/>
      <c r="B113" s="122"/>
      <c r="C113" s="114" t="s">
        <v>90</v>
      </c>
      <c r="D113" s="114"/>
      <c r="E113" s="114"/>
      <c r="F113" s="114"/>
      <c r="G113" s="114"/>
      <c r="H113" s="114"/>
      <c r="I113" s="21" t="s">
        <v>86</v>
      </c>
      <c r="J113" s="114" t="s">
        <v>64</v>
      </c>
      <c r="K113" s="114"/>
      <c r="L113" s="114"/>
      <c r="M113" s="88"/>
      <c r="N113" s="88"/>
      <c r="O113" s="121">
        <f>[1]показники!$F$50</f>
        <v>32.144774835460879</v>
      </c>
      <c r="P113" s="121"/>
      <c r="Q113" s="121"/>
      <c r="R113" s="121">
        <f>O113</f>
        <v>32.144774835460879</v>
      </c>
      <c r="S113" s="121"/>
    </row>
    <row r="114" spans="1:19" s="5" customFormat="1" ht="4.5" hidden="1" customHeight="1" x14ac:dyDescent="0.2">
      <c r="A114" s="122"/>
      <c r="B114" s="122"/>
      <c r="C114" s="114" t="s">
        <v>91</v>
      </c>
      <c r="D114" s="114"/>
      <c r="E114" s="114"/>
      <c r="F114" s="114"/>
      <c r="G114" s="114"/>
      <c r="H114" s="114"/>
      <c r="I114" s="21"/>
      <c r="J114" s="114" t="s">
        <v>64</v>
      </c>
      <c r="K114" s="114"/>
      <c r="L114" s="114"/>
      <c r="M114" s="88"/>
      <c r="N114" s="88"/>
      <c r="O114" s="88"/>
      <c r="P114" s="88"/>
      <c r="Q114" s="88"/>
      <c r="R114" s="88"/>
      <c r="S114" s="88"/>
    </row>
    <row r="115" spans="1:19" s="5" customFormat="1" ht="16.5" customHeight="1" x14ac:dyDescent="0.2">
      <c r="A115" s="122"/>
      <c r="B115" s="122"/>
      <c r="C115" s="114" t="s">
        <v>107</v>
      </c>
      <c r="D115" s="114"/>
      <c r="E115" s="114"/>
      <c r="F115" s="114"/>
      <c r="G115" s="114"/>
      <c r="H115" s="114"/>
      <c r="I115" s="21" t="s">
        <v>86</v>
      </c>
      <c r="J115" s="114" t="s">
        <v>64</v>
      </c>
      <c r="K115" s="114"/>
      <c r="L115" s="114"/>
      <c r="M115" s="88"/>
      <c r="N115" s="88"/>
      <c r="O115" s="121">
        <f>[1]показники!$F$51</f>
        <v>100</v>
      </c>
      <c r="P115" s="121"/>
      <c r="Q115" s="121"/>
      <c r="R115" s="121">
        <f>O115</f>
        <v>100</v>
      </c>
      <c r="S115" s="121"/>
    </row>
    <row r="116" spans="1:19" x14ac:dyDescent="0.2">
      <c r="A116" s="10"/>
      <c r="B116" s="10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27" customHeight="1" x14ac:dyDescent="0.2">
      <c r="A117" s="15"/>
      <c r="B117" s="131" t="s">
        <v>120</v>
      </c>
      <c r="C117" s="131"/>
      <c r="D117" s="131"/>
      <c r="E117" s="131"/>
      <c r="F117" s="15"/>
      <c r="G117" s="17"/>
      <c r="H117" s="15"/>
      <c r="I117" s="15"/>
      <c r="J117" s="15"/>
      <c r="K117" s="15"/>
      <c r="L117" s="15"/>
      <c r="M117" s="133" t="s">
        <v>121</v>
      </c>
      <c r="N117" s="133"/>
      <c r="O117" s="133"/>
      <c r="P117" s="15"/>
      <c r="Q117" s="15"/>
      <c r="R117" s="15"/>
      <c r="S117" s="15"/>
    </row>
    <row r="118" spans="1:19" s="1" customFormat="1" ht="12.75" customHeight="1" x14ac:dyDescent="0.2">
      <c r="A118" s="10"/>
      <c r="B118" s="132" t="s">
        <v>100</v>
      </c>
      <c r="C118" s="132"/>
      <c r="D118" s="132"/>
      <c r="E118" s="132"/>
      <c r="F118" s="132"/>
      <c r="G118" s="22"/>
      <c r="H118" s="23"/>
      <c r="I118" s="23"/>
      <c r="J118" s="10"/>
      <c r="K118" s="10"/>
      <c r="L118" s="10"/>
      <c r="M118" s="134"/>
      <c r="N118" s="134"/>
      <c r="O118" s="134"/>
      <c r="P118" s="10"/>
      <c r="Q118" s="10"/>
      <c r="R118" s="10"/>
      <c r="S118" s="10"/>
    </row>
    <row r="119" spans="1:19" s="1" customFormat="1" ht="3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15"/>
      <c r="B120" s="15"/>
      <c r="C120" s="15"/>
      <c r="D120" s="15"/>
      <c r="E120" s="15"/>
      <c r="F120" s="15"/>
      <c r="G120" s="48" t="s">
        <v>92</v>
      </c>
      <c r="H120" s="48"/>
      <c r="I120" s="48"/>
      <c r="J120" s="15"/>
      <c r="K120" s="15"/>
      <c r="L120" s="15"/>
      <c r="M120" s="48" t="s">
        <v>104</v>
      </c>
      <c r="N120" s="48"/>
      <c r="O120" s="48"/>
      <c r="P120" s="15"/>
      <c r="Q120" s="15"/>
      <c r="R120" s="15"/>
      <c r="S120" s="15"/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45" customHeight="1" x14ac:dyDescent="0.2">
      <c r="A122" s="10"/>
      <c r="B122" s="137" t="s">
        <v>98</v>
      </c>
      <c r="C122" s="137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0"/>
      <c r="Q122" s="10"/>
      <c r="R122" s="15"/>
      <c r="S122" s="15"/>
    </row>
    <row r="123" spans="1:19" ht="42" customHeight="1" x14ac:dyDescent="0.2">
      <c r="A123" s="10"/>
      <c r="B123" s="132" t="s">
        <v>118</v>
      </c>
      <c r="C123" s="132"/>
      <c r="D123" s="132"/>
      <c r="E123" s="132"/>
      <c r="F123" s="132"/>
      <c r="G123" s="24"/>
      <c r="H123" s="13"/>
      <c r="I123" s="13"/>
      <c r="J123" s="13"/>
      <c r="K123" s="13"/>
      <c r="L123" s="13"/>
      <c r="M123" s="140" t="s">
        <v>119</v>
      </c>
      <c r="N123" s="140" t="s">
        <v>99</v>
      </c>
      <c r="O123" s="140"/>
      <c r="P123" s="10"/>
      <c r="Q123" s="10"/>
      <c r="R123" s="15"/>
      <c r="S123" s="15"/>
    </row>
    <row r="124" spans="1:19" ht="15" customHeight="1" x14ac:dyDescent="0.2">
      <c r="A124" s="10"/>
      <c r="B124" s="132" t="s">
        <v>100</v>
      </c>
      <c r="C124" s="132"/>
      <c r="D124" s="132"/>
      <c r="E124" s="132"/>
      <c r="F124" s="132"/>
      <c r="G124" s="138" t="s">
        <v>92</v>
      </c>
      <c r="H124" s="138"/>
      <c r="I124" s="138"/>
      <c r="J124" s="13"/>
      <c r="K124" s="13"/>
      <c r="L124" s="13"/>
      <c r="M124" s="141" t="s">
        <v>104</v>
      </c>
      <c r="N124" s="141"/>
      <c r="O124" s="141"/>
      <c r="P124" s="10"/>
      <c r="Q124" s="10"/>
      <c r="R124" s="15"/>
      <c r="S124" s="15"/>
    </row>
    <row r="125" spans="1:19" ht="11.1" customHeight="1" x14ac:dyDescent="0.2">
      <c r="A125" s="10"/>
      <c r="B125" s="25"/>
      <c r="C125" s="25"/>
      <c r="D125" s="25"/>
      <c r="E125" s="25"/>
      <c r="F125" s="25"/>
      <c r="G125" s="26"/>
      <c r="H125" s="26"/>
      <c r="I125" s="26"/>
      <c r="J125" s="13"/>
      <c r="K125" s="13"/>
      <c r="L125" s="13"/>
      <c r="M125" s="26"/>
      <c r="N125" s="26"/>
      <c r="O125" s="26"/>
      <c r="P125" s="10"/>
      <c r="Q125" s="10"/>
      <c r="R125" s="15"/>
      <c r="S125" s="15"/>
    </row>
    <row r="126" spans="1:19" ht="11.1" customHeight="1" x14ac:dyDescent="0.2">
      <c r="A126" s="10"/>
      <c r="B126" s="139" t="s">
        <v>117</v>
      </c>
      <c r="C126" s="139"/>
      <c r="D126" s="139"/>
      <c r="E126" s="139"/>
      <c r="F126" s="25"/>
      <c r="G126" s="26"/>
      <c r="H126" s="26"/>
      <c r="I126" s="26"/>
      <c r="J126" s="13"/>
      <c r="K126" s="13"/>
      <c r="L126" s="13"/>
      <c r="M126" s="26"/>
      <c r="N126" s="26"/>
      <c r="O126" s="26"/>
      <c r="P126" s="10"/>
      <c r="Q126" s="10"/>
      <c r="R126" s="15"/>
      <c r="S126" s="15"/>
    </row>
    <row r="127" spans="1:19" hidden="1" x14ac:dyDescent="0.2">
      <c r="A127" s="1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0"/>
      <c r="Q127" s="10"/>
      <c r="R127" s="10"/>
      <c r="S127" s="10"/>
    </row>
    <row r="128" spans="1:19" ht="12" customHeight="1" x14ac:dyDescent="0.2">
      <c r="A128" s="15"/>
      <c r="B128" s="14"/>
      <c r="C128" s="27" t="s">
        <v>93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5"/>
      <c r="Q128" s="15"/>
      <c r="R128" s="15"/>
      <c r="S128" s="15"/>
    </row>
    <row r="130" spans="1:19" hidden="1" x14ac:dyDescent="0.2"/>
    <row r="131" spans="1:19" s="6" customFormat="1" ht="8.25" hidden="1" customHeight="1" x14ac:dyDescent="0.15">
      <c r="B131" s="135" t="s">
        <v>94</v>
      </c>
      <c r="C131" s="135"/>
      <c r="D131" s="135"/>
      <c r="F131" s="135" t="s">
        <v>95</v>
      </c>
      <c r="G131" s="135"/>
    </row>
    <row r="132" spans="1:19" ht="11.25" hidden="1" customHeight="1" x14ac:dyDescent="0.2">
      <c r="A132"/>
      <c r="B132" s="7">
        <v>1</v>
      </c>
      <c r="C132" s="136" t="s">
        <v>96</v>
      </c>
      <c r="D132" s="136"/>
      <c r="E132" s="136"/>
      <c r="F132" s="136"/>
      <c r="G132" s="136"/>
      <c r="H132" s="136"/>
      <c r="I132" s="136"/>
      <c r="J132" s="136"/>
      <c r="K132" s="136"/>
      <c r="L132" s="136"/>
      <c r="M132"/>
      <c r="N132"/>
      <c r="O132"/>
      <c r="P132"/>
      <c r="Q132"/>
      <c r="R132"/>
      <c r="S132"/>
    </row>
  </sheetData>
  <mergeCells count="437"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2025-03-13T08:39:07Z</cp:lastPrinted>
  <dcterms:created xsi:type="dcterms:W3CDTF">2022-02-01T14:01:52Z</dcterms:created>
  <dcterms:modified xsi:type="dcterms:W3CDTF">2025-09-08T13:50:44Z</dcterms:modified>
</cp:coreProperties>
</file>